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4-40-" sheetId="1" r:id="rId1"/>
    <sheet name="64-32-353 &amp; 354" sheetId="2" r:id="rId2"/>
  </sheets>
  <definedNames/>
  <calcPr fullCalcOnLoad="1"/>
</workbook>
</file>

<file path=xl/sharedStrings.xml><?xml version="1.0" encoding="utf-8"?>
<sst xmlns="http://schemas.openxmlformats.org/spreadsheetml/2006/main" count="81" uniqueCount="45">
  <si>
    <t>Modifizierte Vergaserabstimmung für Bing 40mm-Vergaser</t>
  </si>
  <si>
    <t xml:space="preserve"> </t>
  </si>
  <si>
    <t>Serienabstimmung: Hauptdüse 150, Nadeldüse 2,66, Düsennadel Kerbe 3 von oben, Feder von R100 über dem Schieber</t>
  </si>
  <si>
    <t>Serie</t>
  </si>
  <si>
    <t>1. Variante</t>
  </si>
  <si>
    <t>2.Variante</t>
  </si>
  <si>
    <t>3.Variante</t>
  </si>
  <si>
    <t>4.Variante</t>
  </si>
  <si>
    <t>Hier Nadeldüse eingeben!</t>
  </si>
  <si>
    <t>Nadeldüse</t>
  </si>
  <si>
    <t>Düsennadelstellung beachten!</t>
  </si>
  <si>
    <t>Düsennadelstellung</t>
  </si>
  <si>
    <t>Hier gemessenen Düsennandeldurchmesser im zylindrischen Teil eingeben!</t>
  </si>
  <si>
    <t>Düsennadeldurchmesser (zylindrischer Teil) [mm]</t>
  </si>
  <si>
    <t>Spalt (zylindrischer Teil) [mm]</t>
  </si>
  <si>
    <t>Freier Querschnitt [mm2]</t>
  </si>
  <si>
    <t>Abmagerung im Vgl. zur Serie [%]</t>
  </si>
  <si>
    <t>Fahrbarkeit im kritischen Bereich (niedrige Last/Übergänge) Note</t>
  </si>
  <si>
    <t>nicht bewertet</t>
  </si>
  <si>
    <t>Verbrauch bei max. 110km/h [l/100km]</t>
  </si>
  <si>
    <t>nicht ermittelt</t>
  </si>
  <si>
    <t>Minimalverbrauch [l/100km]</t>
  </si>
  <si>
    <t>noch nicht ermittelt</t>
  </si>
  <si>
    <t>Veränderung Durchschnittsverbrauch zur Serie [%]</t>
  </si>
  <si>
    <t>Düsennadeldurchmesser (konischer Teil bei halber Schieberöffnung) [mm]</t>
  </si>
  <si>
    <t>Veränderung zur Serie [%]</t>
  </si>
  <si>
    <t>Kommentar</t>
  </si>
  <si>
    <t>Fahrbarkeit optimal</t>
  </si>
  <si>
    <t xml:space="preserve">Fahrbarkeit besser als Serie </t>
  </si>
  <si>
    <t>Ruckeln im niedrigen Lastbereich</t>
  </si>
  <si>
    <t>Nicht aussichtsreich wegen zu geringem Verbrauchspotential bei niedriger Last</t>
  </si>
  <si>
    <t>Optimale Variante</t>
  </si>
  <si>
    <t>dickes Ende</t>
  </si>
  <si>
    <t>dünnes Ende</t>
  </si>
  <si>
    <t>lang</t>
  </si>
  <si>
    <t xml:space="preserve">halber Konuswinkel der Düsennadel: </t>
  </si>
  <si>
    <t>Grad</t>
  </si>
  <si>
    <t>Modifizierte Vergaserabstimmung für Bing 32mm-Vergaser</t>
  </si>
  <si>
    <t>Serienabstimmung: Hauptdüse 145, Nadeldüse 2,68, Düsennadel Kerbe 3 von oben, Feder von R80 über dem Schieber</t>
  </si>
  <si>
    <t>5.Variante</t>
  </si>
  <si>
    <t>5(unfahrbar)</t>
  </si>
  <si>
    <t>Leicht ruppige Übergänge, zu mager, nicht weiterverfolgt</t>
  </si>
  <si>
    <t>Sehr gut fahrbar, deutliche Verbrauchsverringerung</t>
  </si>
  <si>
    <t>Brauchbar bei Außentemperaturen  über 15°C, darunter ruppige Übergänge. Fahrbarkeit nicht akzeptabel</t>
  </si>
  <si>
    <t>Nicht weiter verfolgt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</si>
</sst>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.000"/>
  </numFmts>
  <fonts count="5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3" fillId="3" borderId="6" xfId="0" applyFont="1" applyFill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 wrapText="1"/>
    </xf>
    <xf numFmtId="164" fontId="3" fillId="4" borderId="7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4" fillId="2" borderId="8" xfId="0" applyFont="1" applyFill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 wrapText="1"/>
    </xf>
    <xf numFmtId="164" fontId="3" fillId="2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3" fillId="2" borderId="4" xfId="0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10</xdr:row>
      <xdr:rowOff>733425</xdr:rowOff>
    </xdr:from>
    <xdr:to>
      <xdr:col>0</xdr:col>
      <xdr:colOff>2114550</xdr:colOff>
      <xdr:row>10</xdr:row>
      <xdr:rowOff>733425</xdr:rowOff>
    </xdr:to>
    <xdr:sp>
      <xdr:nvSpPr>
        <xdr:cNvPr id="1" name="Line 1"/>
        <xdr:cNvSpPr>
          <a:spLocks/>
        </xdr:cNvSpPr>
      </xdr:nvSpPr>
      <xdr:spPr>
        <a:xfrm>
          <a:off x="1609725" y="2981325"/>
          <a:ext cx="5048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1657350</xdr:colOff>
      <xdr:row>8</xdr:row>
      <xdr:rowOff>114300</xdr:rowOff>
    </xdr:from>
    <xdr:to>
      <xdr:col>0</xdr:col>
      <xdr:colOff>2162175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657350" y="2038350"/>
          <a:ext cx="5048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1638300</xdr:colOff>
      <xdr:row>6</xdr:row>
      <xdr:rowOff>438150</xdr:rowOff>
    </xdr:from>
    <xdr:to>
      <xdr:col>0</xdr:col>
      <xdr:colOff>2143125</xdr:colOff>
      <xdr:row>6</xdr:row>
      <xdr:rowOff>438150</xdr:rowOff>
    </xdr:to>
    <xdr:sp>
      <xdr:nvSpPr>
        <xdr:cNvPr id="3" name="Line 3"/>
        <xdr:cNvSpPr>
          <a:spLocks/>
        </xdr:cNvSpPr>
      </xdr:nvSpPr>
      <xdr:spPr>
        <a:xfrm>
          <a:off x="1638300" y="1666875"/>
          <a:ext cx="5048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10</xdr:row>
      <xdr:rowOff>819150</xdr:rowOff>
    </xdr:from>
    <xdr:to>
      <xdr:col>0</xdr:col>
      <xdr:colOff>2124075</xdr:colOff>
      <xdr:row>10</xdr:row>
      <xdr:rowOff>819150</xdr:rowOff>
    </xdr:to>
    <xdr:sp>
      <xdr:nvSpPr>
        <xdr:cNvPr id="1" name="Line 1"/>
        <xdr:cNvSpPr>
          <a:spLocks/>
        </xdr:cNvSpPr>
      </xdr:nvSpPr>
      <xdr:spPr>
        <a:xfrm>
          <a:off x="1619250" y="2857500"/>
          <a:ext cx="5048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1657350</xdr:colOff>
      <xdr:row>8</xdr:row>
      <xdr:rowOff>114300</xdr:rowOff>
    </xdr:from>
    <xdr:to>
      <xdr:col>0</xdr:col>
      <xdr:colOff>2162175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657350" y="1828800"/>
          <a:ext cx="5048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1695450</xdr:colOff>
      <xdr:row>6</xdr:row>
      <xdr:rowOff>361950</xdr:rowOff>
    </xdr:from>
    <xdr:to>
      <xdr:col>0</xdr:col>
      <xdr:colOff>2200275</xdr:colOff>
      <xdr:row>6</xdr:row>
      <xdr:rowOff>361950</xdr:rowOff>
    </xdr:to>
    <xdr:sp>
      <xdr:nvSpPr>
        <xdr:cNvPr id="3" name="Line 3"/>
        <xdr:cNvSpPr>
          <a:spLocks/>
        </xdr:cNvSpPr>
      </xdr:nvSpPr>
      <xdr:spPr>
        <a:xfrm>
          <a:off x="1695450" y="1476375"/>
          <a:ext cx="5048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33.140625" style="1" customWidth="1"/>
    <col min="2" max="2" width="28.140625" style="0" customWidth="1"/>
    <col min="3" max="4" width="17.140625" style="0" customWidth="1"/>
    <col min="5" max="6" width="17.28125" style="0" customWidth="1"/>
    <col min="7" max="7" width="14.421875" style="0" customWidth="1"/>
    <col min="8" max="8" width="14.8515625" style="0" customWidth="1"/>
    <col min="9" max="9" width="14.00390625" style="0" customWidth="1"/>
    <col min="10" max="10" width="13.140625" style="0" customWidth="1"/>
  </cols>
  <sheetData>
    <row r="2" spans="2:10" ht="12.7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7" ht="12.75">
      <c r="A3" s="1" t="s">
        <v>1</v>
      </c>
      <c r="F3" s="3"/>
      <c r="G3" s="3"/>
    </row>
    <row r="4" spans="1:10" ht="26.25" customHeight="1">
      <c r="A4" s="4" t="s">
        <v>2</v>
      </c>
      <c r="B4" s="4"/>
      <c r="C4" s="4"/>
      <c r="D4" s="4"/>
      <c r="E4" s="4"/>
      <c r="F4" s="4"/>
      <c r="G4" s="4"/>
      <c r="H4" s="5"/>
      <c r="I4" s="5"/>
      <c r="J4" s="5"/>
    </row>
    <row r="5" spans="6:7" ht="12.75">
      <c r="F5" s="6"/>
      <c r="G5" s="6"/>
    </row>
    <row r="6" spans="2:10" ht="19.5" customHeight="1">
      <c r="B6" s="7"/>
      <c r="C6" s="8" t="s">
        <v>3</v>
      </c>
      <c r="D6" s="9" t="s">
        <v>4</v>
      </c>
      <c r="E6" s="8" t="s">
        <v>5</v>
      </c>
      <c r="F6" s="9" t="s">
        <v>6</v>
      </c>
      <c r="G6" s="8" t="s">
        <v>7</v>
      </c>
      <c r="I6" s="10"/>
      <c r="J6" s="10"/>
    </row>
    <row r="7" spans="1:10" ht="42" customHeight="1">
      <c r="A7" s="11" t="s">
        <v>8</v>
      </c>
      <c r="B7" s="12" t="s">
        <v>9</v>
      </c>
      <c r="C7" s="13">
        <v>2.66</v>
      </c>
      <c r="D7" s="14">
        <v>2.64</v>
      </c>
      <c r="E7" s="13">
        <v>2.64</v>
      </c>
      <c r="F7" s="14">
        <v>2.66</v>
      </c>
      <c r="G7" s="13">
        <v>2.64</v>
      </c>
      <c r="I7" s="1"/>
      <c r="J7" s="1"/>
    </row>
    <row r="8" spans="2:10" ht="12.75">
      <c r="B8" s="12"/>
      <c r="C8" s="13"/>
      <c r="D8" s="14"/>
      <c r="E8" s="13"/>
      <c r="F8" s="14"/>
      <c r="G8" s="13"/>
      <c r="I8" s="1"/>
      <c r="J8" s="1"/>
    </row>
    <row r="9" spans="1:10" ht="12.75">
      <c r="A9" s="11" t="s">
        <v>10</v>
      </c>
      <c r="B9" s="12" t="s">
        <v>11</v>
      </c>
      <c r="C9" s="13">
        <v>3</v>
      </c>
      <c r="D9" s="14">
        <v>3</v>
      </c>
      <c r="E9" s="13">
        <v>2</v>
      </c>
      <c r="F9" s="14">
        <v>2</v>
      </c>
      <c r="G9" s="13">
        <v>2</v>
      </c>
      <c r="I9" s="1"/>
      <c r="J9" s="1"/>
    </row>
    <row r="10" spans="2:10" ht="12.75">
      <c r="B10" s="12"/>
      <c r="C10" s="13"/>
      <c r="D10" s="14"/>
      <c r="E10" s="13"/>
      <c r="F10" s="14"/>
      <c r="G10" s="13"/>
      <c r="I10" s="1"/>
      <c r="J10" s="1"/>
    </row>
    <row r="11" spans="1:10" ht="69.75" customHeight="1">
      <c r="A11" s="11" t="s">
        <v>12</v>
      </c>
      <c r="B11" s="12" t="s">
        <v>13</v>
      </c>
      <c r="C11" s="13">
        <v>2.465</v>
      </c>
      <c r="D11" s="14">
        <v>2.465</v>
      </c>
      <c r="E11" s="13">
        <v>2.465</v>
      </c>
      <c r="F11" s="14">
        <v>2.465</v>
      </c>
      <c r="G11" s="13">
        <v>2.455</v>
      </c>
      <c r="I11" s="1"/>
      <c r="J11" s="1"/>
    </row>
    <row r="12" spans="2:10" ht="12.75">
      <c r="B12" s="12"/>
      <c r="C12" s="13"/>
      <c r="D12" s="14"/>
      <c r="E12" s="13"/>
      <c r="F12" s="14"/>
      <c r="G12" s="13"/>
      <c r="I12" s="1"/>
      <c r="J12" s="1"/>
    </row>
    <row r="13" spans="2:10" ht="12.75">
      <c r="B13" s="12" t="s">
        <v>14</v>
      </c>
      <c r="C13" s="13">
        <f>(C7-C11)/2</f>
        <v>0.09750000000000014</v>
      </c>
      <c r="D13" s="14">
        <f>(D7-E11)/2</f>
        <v>0.08750000000000013</v>
      </c>
      <c r="E13" s="13">
        <f>(E7-E11)/2</f>
        <v>0.08750000000000013</v>
      </c>
      <c r="F13" s="14">
        <f>(F7-F11)/2</f>
        <v>0.09750000000000014</v>
      </c>
      <c r="G13" s="13">
        <f>(G7-G11)/2</f>
        <v>0.09250000000000003</v>
      </c>
      <c r="I13" s="1"/>
      <c r="J13" s="1"/>
    </row>
    <row r="14" spans="2:10" ht="12.75">
      <c r="B14" s="12"/>
      <c r="C14" s="13"/>
      <c r="D14" s="14"/>
      <c r="E14" s="13"/>
      <c r="F14" s="14"/>
      <c r="G14" s="13"/>
      <c r="I14" s="1"/>
      <c r="J14" s="1"/>
    </row>
    <row r="15" spans="2:10" ht="12.75">
      <c r="B15" s="12" t="s">
        <v>15</v>
      </c>
      <c r="C15" s="15">
        <f>(C7^2-C11^2)*3.14/4</f>
        <v>0.7845093750000012</v>
      </c>
      <c r="D15" s="16">
        <f>(D7^2-D11^2)*3.14/4</f>
        <v>0.7012993750000013</v>
      </c>
      <c r="E15" s="15">
        <f>(E7^2-E11^2)*3.14/4</f>
        <v>0.7012993750000013</v>
      </c>
      <c r="F15" s="16">
        <f>(F7^2-F11^2)*3.14/4</f>
        <v>0.7845093750000012</v>
      </c>
      <c r="G15" s="15">
        <f>(G7^2-G11^2)*3.14/4</f>
        <v>0.7399213750000005</v>
      </c>
      <c r="I15" s="17"/>
      <c r="J15" s="17"/>
    </row>
    <row r="16" spans="2:10" ht="12.75">
      <c r="B16" s="12"/>
      <c r="C16" s="15"/>
      <c r="D16" s="16"/>
      <c r="E16" s="15"/>
      <c r="F16" s="16"/>
      <c r="G16" s="15"/>
      <c r="I16" s="17"/>
      <c r="J16" s="17"/>
    </row>
    <row r="17" spans="1:10" s="22" customFormat="1" ht="12.75">
      <c r="A17" s="18"/>
      <c r="B17" s="19" t="s">
        <v>16</v>
      </c>
      <c r="C17" s="20">
        <v>0</v>
      </c>
      <c r="D17" s="21">
        <f>100-D15/C15*100</f>
        <v>10.606629143214477</v>
      </c>
      <c r="E17" s="20">
        <f>100-E15/C15*100</f>
        <v>10.606629143214477</v>
      </c>
      <c r="F17" s="21">
        <f>100-F15/C15*100</f>
        <v>0</v>
      </c>
      <c r="G17" s="20">
        <f>100-G15/C15*100</f>
        <v>5.683552220137656</v>
      </c>
      <c r="I17" s="18"/>
      <c r="J17" s="18"/>
    </row>
    <row r="18" spans="2:10" ht="12.75">
      <c r="B18" s="12"/>
      <c r="C18" s="13"/>
      <c r="D18" s="14"/>
      <c r="E18" s="13"/>
      <c r="F18" s="14"/>
      <c r="G18" s="13"/>
      <c r="I18" s="1"/>
      <c r="J18" s="1"/>
    </row>
    <row r="19" spans="2:10" ht="44.25" customHeight="1">
      <c r="B19" s="12" t="s">
        <v>17</v>
      </c>
      <c r="C19" s="23">
        <v>9</v>
      </c>
      <c r="D19" s="23">
        <v>9.5</v>
      </c>
      <c r="E19" s="24">
        <v>8</v>
      </c>
      <c r="F19" s="25" t="s">
        <v>18</v>
      </c>
      <c r="G19" s="23">
        <v>9</v>
      </c>
      <c r="I19" s="1"/>
      <c r="J19" s="1"/>
    </row>
    <row r="20" spans="2:10" ht="12.75">
      <c r="B20" s="12"/>
      <c r="C20" s="13"/>
      <c r="D20" s="14"/>
      <c r="E20" s="13"/>
      <c r="F20" s="14"/>
      <c r="G20" s="13"/>
      <c r="I20" s="1"/>
      <c r="J20" s="1"/>
    </row>
    <row r="21" spans="1:10" s="26" customFormat="1" ht="12.75">
      <c r="A21" s="1"/>
      <c r="B21" s="12" t="s">
        <v>19</v>
      </c>
      <c r="C21" s="13">
        <v>6.2</v>
      </c>
      <c r="D21" s="14" t="s">
        <v>20</v>
      </c>
      <c r="E21" s="13" t="s">
        <v>20</v>
      </c>
      <c r="F21" s="13" t="s">
        <v>20</v>
      </c>
      <c r="G21" s="13">
        <v>4.7</v>
      </c>
      <c r="H21"/>
      <c r="I21" s="1"/>
      <c r="J21" s="1"/>
    </row>
    <row r="22" spans="1:10" s="26" customFormat="1" ht="12.75">
      <c r="A22" s="1"/>
      <c r="B22" s="12"/>
      <c r="C22" s="13"/>
      <c r="D22" s="14"/>
      <c r="E22" s="13"/>
      <c r="F22" s="14"/>
      <c r="G22" s="13"/>
      <c r="H22"/>
      <c r="I22" s="1"/>
      <c r="J22" s="1"/>
    </row>
    <row r="23" spans="1:10" s="26" customFormat="1" ht="12.75">
      <c r="A23" s="1"/>
      <c r="B23" s="12" t="s">
        <v>21</v>
      </c>
      <c r="C23" s="13">
        <v>5.5</v>
      </c>
      <c r="D23" s="14" t="s">
        <v>20</v>
      </c>
      <c r="E23" s="13" t="s">
        <v>20</v>
      </c>
      <c r="F23" s="13" t="s">
        <v>20</v>
      </c>
      <c r="G23" s="13" t="s">
        <v>22</v>
      </c>
      <c r="H23"/>
      <c r="I23" s="1"/>
      <c r="J23" s="1"/>
    </row>
    <row r="24" spans="2:10" ht="12.75">
      <c r="B24" s="12"/>
      <c r="C24" s="13"/>
      <c r="D24" s="14"/>
      <c r="E24" s="13"/>
      <c r="F24" s="14"/>
      <c r="G24" s="13"/>
      <c r="I24" s="1"/>
      <c r="J24" s="1"/>
    </row>
    <row r="25" spans="2:10" ht="12.75">
      <c r="B25" s="12" t="s">
        <v>23</v>
      </c>
      <c r="C25" s="13">
        <v>0</v>
      </c>
      <c r="D25" s="14">
        <v>0</v>
      </c>
      <c r="E25" s="15" t="e">
        <f>E21/C21*100-100</f>
        <v>#VALUE!</v>
      </c>
      <c r="F25" s="16" t="e">
        <f>F21/C21*100-100</f>
        <v>#VALUE!</v>
      </c>
      <c r="G25" s="15">
        <f>G21/C21*100-100</f>
        <v>-24.19354838709677</v>
      </c>
      <c r="I25" s="1"/>
      <c r="J25" s="1"/>
    </row>
    <row r="26" spans="2:10" ht="12.75">
      <c r="B26" s="12"/>
      <c r="C26" s="13"/>
      <c r="D26" s="14"/>
      <c r="E26" s="13"/>
      <c r="F26" s="16"/>
      <c r="G26" s="15"/>
      <c r="I26" s="1"/>
      <c r="J26" s="1"/>
    </row>
    <row r="27" spans="2:10" ht="12.75">
      <c r="B27" s="12" t="s">
        <v>24</v>
      </c>
      <c r="C27" s="13">
        <v>2.1</v>
      </c>
      <c r="D27" s="13">
        <v>2.1</v>
      </c>
      <c r="E27" s="13">
        <f>C27+2*TAN(C37*6.28/360)</f>
        <v>2.17</v>
      </c>
      <c r="F27" s="13">
        <f>C27+2*TAN(C37*6.28/360)</f>
        <v>2.17</v>
      </c>
      <c r="G27" s="13">
        <f>E27+2*TAN(E37*6.28/360)</f>
        <v>2.17</v>
      </c>
      <c r="I27" s="1"/>
      <c r="J27" s="1"/>
    </row>
    <row r="28" spans="2:10" ht="12.75">
      <c r="B28" s="12"/>
      <c r="C28" s="13"/>
      <c r="D28" s="14"/>
      <c r="E28" s="13"/>
      <c r="F28" s="14"/>
      <c r="G28" s="13"/>
      <c r="I28" s="1"/>
      <c r="J28" s="1"/>
    </row>
    <row r="29" spans="2:10" ht="12.75">
      <c r="B29" s="12" t="s">
        <v>15</v>
      </c>
      <c r="C29" s="15">
        <f>(C7^2-C27^2)*3.14/4</f>
        <v>2.0924960000000006</v>
      </c>
      <c r="D29" s="15">
        <f>(D7^2-D27^2)*3.14/4</f>
        <v>2.0092860000000003</v>
      </c>
      <c r="E29" s="15">
        <f>(E7^2-E27^2)*3.14/4</f>
        <v>1.7746495000000007</v>
      </c>
      <c r="F29" s="16">
        <f>(F7^2-F27^2)*3.14/4</f>
        <v>1.8578595000000007</v>
      </c>
      <c r="G29" s="15">
        <f>(G7^2-G27^2)*3.14/4</f>
        <v>1.7746495000000007</v>
      </c>
      <c r="I29" s="1"/>
      <c r="J29" s="1"/>
    </row>
    <row r="30" spans="2:10" ht="12.75">
      <c r="B30" s="12"/>
      <c r="C30" s="15"/>
      <c r="D30" s="16"/>
      <c r="E30" s="15"/>
      <c r="F30" s="16"/>
      <c r="G30" s="15"/>
      <c r="I30" s="1"/>
      <c r="J30" s="1"/>
    </row>
    <row r="31" spans="2:10" ht="12.75">
      <c r="B31" s="12" t="s">
        <v>25</v>
      </c>
      <c r="C31" s="13">
        <v>100</v>
      </c>
      <c r="D31" s="15">
        <f>D29/C29*100-100</f>
        <v>-3.976590636254514</v>
      </c>
      <c r="E31" s="15">
        <f>E29/C29*100-100</f>
        <v>-15.189825930372137</v>
      </c>
      <c r="F31" s="16">
        <f>F29/C29*100-100</f>
        <v>-11.213235294117638</v>
      </c>
      <c r="G31" s="15">
        <f>G29/C29*100-100</f>
        <v>-15.189825930372137</v>
      </c>
      <c r="I31" s="1"/>
      <c r="J31" s="1"/>
    </row>
    <row r="32" spans="2:11" ht="110.25" customHeight="1">
      <c r="B32" s="27" t="s">
        <v>26</v>
      </c>
      <c r="C32" s="28" t="s">
        <v>27</v>
      </c>
      <c r="D32" s="29" t="s">
        <v>28</v>
      </c>
      <c r="E32" s="28" t="s">
        <v>29</v>
      </c>
      <c r="F32" s="29" t="s">
        <v>30</v>
      </c>
      <c r="G32" s="28" t="s">
        <v>31</v>
      </c>
      <c r="I32" s="1"/>
      <c r="J32" s="1"/>
      <c r="K32" s="26"/>
    </row>
    <row r="33" spans="2:13" ht="12.75">
      <c r="B33" s="10"/>
      <c r="C33" s="10"/>
      <c r="D33" s="10"/>
      <c r="E33" s="10"/>
      <c r="F33" s="10"/>
      <c r="G33" s="10"/>
      <c r="H33" s="10"/>
      <c r="I33" s="10"/>
      <c r="L33" s="10"/>
      <c r="M33" s="10"/>
    </row>
    <row r="34" spans="5:6" ht="12.75">
      <c r="E34">
        <v>2.465</v>
      </c>
      <c r="F34" t="s">
        <v>32</v>
      </c>
    </row>
    <row r="35" spans="5:6" ht="12.75">
      <c r="E35">
        <v>1.38</v>
      </c>
      <c r="F35" t="s">
        <v>33</v>
      </c>
    </row>
    <row r="36" spans="5:6" ht="12.75">
      <c r="E36">
        <v>31</v>
      </c>
      <c r="F36" t="s">
        <v>34</v>
      </c>
    </row>
    <row r="37" spans="2:6" ht="12.75">
      <c r="B37" t="s">
        <v>35</v>
      </c>
      <c r="C37" s="30">
        <f>(360/6.28)*ATAN((E34-E35)/E36)</f>
        <v>2.0055507608709027</v>
      </c>
      <c r="F37" t="s">
        <v>36</v>
      </c>
    </row>
  </sheetData>
  <sheetProtection selectLockedCells="1" selectUnlockedCells="1"/>
  <mergeCells count="1">
    <mergeCell ref="A4:G4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zoomScale="80" zoomScaleNormal="80" workbookViewId="0" topLeftCell="A1">
      <selection activeCell="C15" sqref="C15"/>
    </sheetView>
  </sheetViews>
  <sheetFormatPr defaultColWidth="11.421875" defaultRowHeight="12.75"/>
  <cols>
    <col min="1" max="1" width="34.57421875" style="0" customWidth="1"/>
    <col min="2" max="2" width="28.140625" style="0" customWidth="1"/>
    <col min="3" max="4" width="17.140625" style="0" customWidth="1"/>
    <col min="5" max="6" width="17.28125" style="0" customWidth="1"/>
    <col min="7" max="7" width="14.421875" style="0" customWidth="1"/>
    <col min="8" max="8" width="14.8515625" style="0" customWidth="1"/>
    <col min="9" max="9" width="14.00390625" style="0" customWidth="1"/>
    <col min="10" max="10" width="13.140625" style="0" customWidth="1"/>
  </cols>
  <sheetData>
    <row r="2" spans="2:10" ht="12.75">
      <c r="B2" s="2" t="s">
        <v>37</v>
      </c>
      <c r="C2" s="2"/>
      <c r="D2" s="2"/>
      <c r="E2" s="2"/>
      <c r="F2" s="2"/>
      <c r="G2" s="2"/>
      <c r="H2" s="2"/>
      <c r="I2" s="2"/>
      <c r="J2" s="2"/>
    </row>
    <row r="3" spans="6:7" ht="12.75">
      <c r="F3" s="3"/>
      <c r="G3" s="3"/>
    </row>
    <row r="4" spans="1:10" ht="17.25" customHeight="1">
      <c r="A4" s="4" t="s">
        <v>38</v>
      </c>
      <c r="B4" s="4"/>
      <c r="C4" s="4"/>
      <c r="D4" s="4"/>
      <c r="E4" s="4"/>
      <c r="F4" s="4"/>
      <c r="G4" s="4"/>
      <c r="H4" s="4"/>
      <c r="I4" s="5"/>
      <c r="J4" s="5"/>
    </row>
    <row r="5" spans="6:7" ht="12.75">
      <c r="F5" s="6"/>
      <c r="G5" s="6"/>
    </row>
    <row r="6" spans="1:11" ht="19.5" customHeight="1">
      <c r="A6" s="1"/>
      <c r="B6" s="7"/>
      <c r="C6" s="8" t="s">
        <v>3</v>
      </c>
      <c r="D6" s="9" t="s">
        <v>4</v>
      </c>
      <c r="E6" s="8" t="s">
        <v>5</v>
      </c>
      <c r="F6" s="9" t="s">
        <v>6</v>
      </c>
      <c r="G6" s="8" t="s">
        <v>7</v>
      </c>
      <c r="H6" s="8" t="s">
        <v>39</v>
      </c>
      <c r="J6" s="10"/>
      <c r="K6" s="10"/>
    </row>
    <row r="7" spans="1:11" ht="34.5" customHeight="1">
      <c r="A7" s="11" t="s">
        <v>8</v>
      </c>
      <c r="B7" s="31" t="s">
        <v>9</v>
      </c>
      <c r="C7" s="13">
        <v>2.68</v>
      </c>
      <c r="D7" s="14">
        <v>2.66</v>
      </c>
      <c r="E7" s="13">
        <v>2.66</v>
      </c>
      <c r="F7" s="14">
        <v>2.64</v>
      </c>
      <c r="G7" s="13">
        <v>2.64</v>
      </c>
      <c r="H7" s="13">
        <v>2.64</v>
      </c>
      <c r="J7" s="1"/>
      <c r="K7" s="1"/>
    </row>
    <row r="8" spans="1:11" ht="12.75">
      <c r="A8" s="1"/>
      <c r="B8" s="31"/>
      <c r="C8" s="13"/>
      <c r="D8" s="14"/>
      <c r="E8" s="13"/>
      <c r="F8" s="14"/>
      <c r="G8" s="13"/>
      <c r="H8" s="13"/>
      <c r="J8" s="1"/>
      <c r="K8" s="1"/>
    </row>
    <row r="9" spans="1:11" ht="12.75">
      <c r="A9" s="11" t="s">
        <v>10</v>
      </c>
      <c r="B9" s="31" t="s">
        <v>11</v>
      </c>
      <c r="C9" s="13">
        <v>3</v>
      </c>
      <c r="D9" s="14">
        <v>3</v>
      </c>
      <c r="E9" s="13">
        <v>3</v>
      </c>
      <c r="F9" s="14">
        <v>3</v>
      </c>
      <c r="G9" s="13">
        <v>3</v>
      </c>
      <c r="H9" s="13">
        <v>2</v>
      </c>
      <c r="J9" s="1"/>
      <c r="K9" s="1"/>
    </row>
    <row r="10" spans="1:11" ht="12.75">
      <c r="A10" s="1"/>
      <c r="B10" s="31"/>
      <c r="C10" s="13"/>
      <c r="D10" s="14"/>
      <c r="E10" s="13"/>
      <c r="F10" s="14"/>
      <c r="G10" s="13"/>
      <c r="H10" s="13"/>
      <c r="J10" s="1"/>
      <c r="K10" s="1"/>
    </row>
    <row r="11" spans="1:11" ht="73.5" customHeight="1">
      <c r="A11" s="11" t="s">
        <v>12</v>
      </c>
      <c r="B11" s="31" t="s">
        <v>13</v>
      </c>
      <c r="C11" s="13">
        <v>2.465</v>
      </c>
      <c r="D11" s="14">
        <v>2.465</v>
      </c>
      <c r="E11" s="13">
        <v>2.455</v>
      </c>
      <c r="F11" s="14">
        <v>2.455</v>
      </c>
      <c r="G11" s="13">
        <v>2.445</v>
      </c>
      <c r="H11" s="13">
        <v>2.45</v>
      </c>
      <c r="J11" s="1"/>
      <c r="K11" s="1"/>
    </row>
    <row r="12" spans="2:11" ht="12.75">
      <c r="B12" s="31"/>
      <c r="C12" s="13"/>
      <c r="D12" s="14"/>
      <c r="E12" s="13"/>
      <c r="F12" s="14"/>
      <c r="G12" s="13"/>
      <c r="H12" s="13"/>
      <c r="J12" s="1"/>
      <c r="K12" s="1"/>
    </row>
    <row r="13" spans="2:11" ht="12.75">
      <c r="B13" s="31" t="s">
        <v>14</v>
      </c>
      <c r="C13" s="13">
        <f>(C7-C11)/2</f>
        <v>0.10750000000000015</v>
      </c>
      <c r="D13" s="14">
        <f>(D7-E11)/2</f>
        <v>0.10250000000000004</v>
      </c>
      <c r="E13" s="13">
        <f>(E7-E11)/2</f>
        <v>0.10250000000000004</v>
      </c>
      <c r="F13" s="14">
        <f>(F7-F11)/2</f>
        <v>0.09250000000000003</v>
      </c>
      <c r="G13" s="13">
        <f>(G7-G11)/2</f>
        <v>0.09750000000000014</v>
      </c>
      <c r="H13" s="13">
        <f>(H7-H11)/2</f>
        <v>0.09499999999999997</v>
      </c>
      <c r="J13" s="1"/>
      <c r="K13" s="1"/>
    </row>
    <row r="14" spans="2:11" ht="12.75">
      <c r="B14" s="31"/>
      <c r="C14" s="13"/>
      <c r="D14" s="14"/>
      <c r="E14" s="13"/>
      <c r="F14" s="14"/>
      <c r="G14" s="13"/>
      <c r="H14" s="13"/>
      <c r="J14" s="1"/>
      <c r="K14" s="1"/>
    </row>
    <row r="15" spans="2:11" ht="12.75">
      <c r="B15" s="31" t="s">
        <v>15</v>
      </c>
      <c r="C15" s="32">
        <f>(C7^2-C11^2)*3.14/4</f>
        <v>0.8683473750000017</v>
      </c>
      <c r="D15" s="16">
        <f>(D7^2-D11^2)*3.14/4</f>
        <v>0.7845093750000012</v>
      </c>
      <c r="E15" s="15">
        <f>(E7^2-E11^2)*3.14/4</f>
        <v>0.8231313750000004</v>
      </c>
      <c r="F15" s="16">
        <f>(F7^2-F11^2)*3.14/4</f>
        <v>0.7399213750000005</v>
      </c>
      <c r="G15" s="15">
        <f>(G7^2-G11^2)*3.14/4</f>
        <v>0.7783863750000015</v>
      </c>
      <c r="H15" s="15">
        <f>(H7^2-H11^2)*3.14/4</f>
        <v>0.7591734999999996</v>
      </c>
      <c r="J15" s="17"/>
      <c r="K15" s="17"/>
    </row>
    <row r="16" spans="2:11" ht="12.75">
      <c r="B16" s="31"/>
      <c r="C16" s="15"/>
      <c r="D16" s="16"/>
      <c r="E16" s="15"/>
      <c r="F16" s="16"/>
      <c r="G16" s="15"/>
      <c r="H16" s="15"/>
      <c r="J16" s="17"/>
      <c r="K16" s="17"/>
    </row>
    <row r="17" spans="2:11" s="22" customFormat="1" ht="12.75">
      <c r="B17" s="33" t="s">
        <v>16</v>
      </c>
      <c r="C17" s="20">
        <v>0</v>
      </c>
      <c r="D17" s="21">
        <f>100-D15/C15*100</f>
        <v>9.6548918570751</v>
      </c>
      <c r="E17" s="20">
        <f>100-E15/C15*100</f>
        <v>5.207132686961955</v>
      </c>
      <c r="F17" s="21">
        <f>100-F15/C15*100</f>
        <v>14.789703256718084</v>
      </c>
      <c r="G17" s="20">
        <f>100-G15/C15*100</f>
        <v>10.36002440843447</v>
      </c>
      <c r="H17" s="20">
        <f>100-H15/C15*100</f>
        <v>12.57260379234772</v>
      </c>
      <c r="J17" s="18"/>
      <c r="K17" s="18"/>
    </row>
    <row r="18" spans="2:11" ht="12.75">
      <c r="B18" s="31"/>
      <c r="C18" s="13"/>
      <c r="D18" s="14"/>
      <c r="E18" s="13"/>
      <c r="F18" s="14"/>
      <c r="G18" s="13"/>
      <c r="H18" s="13"/>
      <c r="J18" s="1"/>
      <c r="K18" s="1"/>
    </row>
    <row r="19" spans="2:11" ht="44.25" customHeight="1">
      <c r="B19" s="31" t="s">
        <v>17</v>
      </c>
      <c r="C19" s="23">
        <v>9</v>
      </c>
      <c r="D19" s="25">
        <v>8</v>
      </c>
      <c r="E19" s="23">
        <v>9</v>
      </c>
      <c r="F19" s="25">
        <v>6.5</v>
      </c>
      <c r="G19" s="23">
        <v>8.5</v>
      </c>
      <c r="H19" s="24" t="s">
        <v>40</v>
      </c>
      <c r="J19" s="1"/>
      <c r="K19" s="1"/>
    </row>
    <row r="20" spans="2:11" ht="12.75">
      <c r="B20" s="31"/>
      <c r="C20" s="13"/>
      <c r="D20" s="14"/>
      <c r="E20" s="13"/>
      <c r="F20" s="14"/>
      <c r="G20" s="13"/>
      <c r="H20" s="13"/>
      <c r="J20" s="1"/>
      <c r="K20" s="1"/>
    </row>
    <row r="21" spans="2:11" s="26" customFormat="1" ht="12.75">
      <c r="B21" s="31" t="s">
        <v>19</v>
      </c>
      <c r="C21" s="13">
        <v>5</v>
      </c>
      <c r="D21" s="14" t="s">
        <v>20</v>
      </c>
      <c r="E21" s="13">
        <v>4.7</v>
      </c>
      <c r="F21" s="14">
        <v>4.6</v>
      </c>
      <c r="G21" s="13">
        <v>4.5</v>
      </c>
      <c r="H21" s="13"/>
      <c r="I21"/>
      <c r="J21" s="1"/>
      <c r="K21" s="1"/>
    </row>
    <row r="22" spans="2:11" s="26" customFormat="1" ht="12.75">
      <c r="B22" s="31"/>
      <c r="C22" s="13"/>
      <c r="D22" s="14"/>
      <c r="E22" s="13"/>
      <c r="F22" s="14"/>
      <c r="G22" s="13"/>
      <c r="H22" s="13"/>
      <c r="I22"/>
      <c r="J22" s="1"/>
      <c r="K22" s="1"/>
    </row>
    <row r="23" spans="2:11" s="26" customFormat="1" ht="12.75">
      <c r="B23" s="31" t="s">
        <v>21</v>
      </c>
      <c r="C23" s="13">
        <v>4.3</v>
      </c>
      <c r="D23" s="14">
        <v>4.3</v>
      </c>
      <c r="E23" s="13">
        <v>3.9</v>
      </c>
      <c r="F23" s="14">
        <v>3.8</v>
      </c>
      <c r="G23" s="13">
        <v>3.8</v>
      </c>
      <c r="H23" s="13"/>
      <c r="I23"/>
      <c r="J23" s="1"/>
      <c r="K23" s="1"/>
    </row>
    <row r="24" spans="2:11" ht="12.75">
      <c r="B24" s="31"/>
      <c r="C24" s="13"/>
      <c r="D24" s="14"/>
      <c r="E24" s="13"/>
      <c r="F24" s="14"/>
      <c r="G24" s="13"/>
      <c r="H24" s="13"/>
      <c r="J24" s="1"/>
      <c r="K24" s="1"/>
    </row>
    <row r="25" spans="2:11" ht="12.75">
      <c r="B25" s="31" t="s">
        <v>23</v>
      </c>
      <c r="C25" s="13">
        <v>0</v>
      </c>
      <c r="D25" s="14">
        <v>0</v>
      </c>
      <c r="E25" s="15">
        <f>E21/C21*100-100</f>
        <v>-6</v>
      </c>
      <c r="F25" s="16">
        <f>F21/C21*100-100</f>
        <v>-8</v>
      </c>
      <c r="G25" s="15">
        <f>G21/C21*100-100</f>
        <v>-10</v>
      </c>
      <c r="H25" s="15"/>
      <c r="J25" s="1"/>
      <c r="K25" s="1"/>
    </row>
    <row r="26" spans="2:11" ht="12.75">
      <c r="B26" s="31"/>
      <c r="C26" s="13"/>
      <c r="D26" s="14"/>
      <c r="E26" s="13"/>
      <c r="F26" s="16"/>
      <c r="G26" s="15"/>
      <c r="H26" s="13"/>
      <c r="J26" s="1"/>
      <c r="K26" s="1"/>
    </row>
    <row r="27" spans="2:11" ht="12.75">
      <c r="B27" s="31" t="s">
        <v>24</v>
      </c>
      <c r="C27" s="13">
        <v>2.3</v>
      </c>
      <c r="D27" s="13">
        <v>2.3</v>
      </c>
      <c r="E27" s="13">
        <v>2.3</v>
      </c>
      <c r="F27" s="14">
        <v>2.3</v>
      </c>
      <c r="G27" s="13">
        <v>2.3</v>
      </c>
      <c r="H27" s="13">
        <f>C27+2*TAN(6.28/360*C37)</f>
        <v>2.4012499999999997</v>
      </c>
      <c r="J27" s="1"/>
      <c r="K27" s="1"/>
    </row>
    <row r="28" spans="2:11" ht="12.75">
      <c r="B28" s="31"/>
      <c r="C28" s="13"/>
      <c r="D28" s="14"/>
      <c r="E28" s="13"/>
      <c r="F28" s="14"/>
      <c r="G28" s="13"/>
      <c r="H28" s="13"/>
      <c r="J28" s="1"/>
      <c r="K28" s="1"/>
    </row>
    <row r="29" spans="2:11" ht="12.75">
      <c r="B29" s="31" t="s">
        <v>15</v>
      </c>
      <c r="C29" s="15">
        <f aca="true" t="shared" si="0" ref="C29:H29">(C7^2-C27^2)*3.14/4</f>
        <v>1.4855340000000017</v>
      </c>
      <c r="D29" s="15">
        <f t="shared" si="0"/>
        <v>1.4016960000000012</v>
      </c>
      <c r="E29" s="15">
        <f t="shared" si="0"/>
        <v>1.4016960000000012</v>
      </c>
      <c r="F29" s="16">
        <f t="shared" si="0"/>
        <v>1.3184860000000012</v>
      </c>
      <c r="G29" s="15">
        <f t="shared" si="0"/>
        <v>1.3184860000000012</v>
      </c>
      <c r="H29" s="15">
        <f t="shared" si="0"/>
        <v>0.9448247734375016</v>
      </c>
      <c r="J29" s="1"/>
      <c r="K29" s="1"/>
    </row>
    <row r="30" spans="2:11" ht="12.75">
      <c r="B30" s="31"/>
      <c r="C30" s="15"/>
      <c r="D30" s="16"/>
      <c r="E30" s="15"/>
      <c r="F30" s="16"/>
      <c r="G30" s="15"/>
      <c r="H30" s="15"/>
      <c r="J30" s="1"/>
      <c r="K30" s="1"/>
    </row>
    <row r="31" spans="2:11" ht="12.75">
      <c r="B31" s="31" t="s">
        <v>25</v>
      </c>
      <c r="C31" s="13">
        <v>100</v>
      </c>
      <c r="D31" s="15">
        <f>D29/C29*100-100</f>
        <v>-5.643627140139529</v>
      </c>
      <c r="E31" s="15">
        <f>E29/C29*100-100</f>
        <v>-5.643627140139529</v>
      </c>
      <c r="F31" s="16">
        <f>F29/C29*100-100</f>
        <v>-11.244979919678727</v>
      </c>
      <c r="G31" s="15">
        <f>G29/C29*100-100</f>
        <v>-11.244979919678727</v>
      </c>
      <c r="H31" s="15">
        <f>H29/C29*100-100</f>
        <v>-36.398307043965296</v>
      </c>
      <c r="J31" s="1"/>
      <c r="K31" s="1"/>
    </row>
    <row r="32" spans="2:12" ht="131.25" customHeight="1">
      <c r="B32" s="34" t="s">
        <v>26</v>
      </c>
      <c r="C32" s="28" t="s">
        <v>27</v>
      </c>
      <c r="D32" s="29" t="s">
        <v>41</v>
      </c>
      <c r="E32" s="28" t="s">
        <v>42</v>
      </c>
      <c r="F32" s="29" t="s">
        <v>43</v>
      </c>
      <c r="G32" s="28" t="s">
        <v>31</v>
      </c>
      <c r="H32" s="28" t="s">
        <v>44</v>
      </c>
      <c r="J32" s="1"/>
      <c r="K32" s="1"/>
      <c r="L32" s="26"/>
    </row>
    <row r="33" spans="2:13" ht="12.75">
      <c r="B33" s="10"/>
      <c r="C33" s="10"/>
      <c r="D33" s="10"/>
      <c r="E33" s="10"/>
      <c r="F33" s="10"/>
      <c r="G33" s="10"/>
      <c r="H33" s="10"/>
      <c r="I33" s="10"/>
      <c r="L33" s="10"/>
      <c r="M33" s="10"/>
    </row>
    <row r="34" spans="5:6" ht="12.75">
      <c r="E34">
        <v>2.465</v>
      </c>
      <c r="F34" t="s">
        <v>32</v>
      </c>
    </row>
    <row r="35" spans="5:6" ht="12.75">
      <c r="E35">
        <v>1.25</v>
      </c>
      <c r="F35" t="s">
        <v>33</v>
      </c>
    </row>
    <row r="36" spans="5:6" ht="12.75">
      <c r="E36">
        <v>24</v>
      </c>
      <c r="F36" t="s">
        <v>34</v>
      </c>
    </row>
    <row r="37" spans="2:6" ht="12.75">
      <c r="B37" t="s">
        <v>35</v>
      </c>
      <c r="C37" s="30">
        <f>(360/6.28)*ATAN((E34-E35)/E36)</f>
        <v>2.8995946397388455</v>
      </c>
      <c r="F37" t="s">
        <v>36</v>
      </c>
    </row>
  </sheetData>
  <sheetProtection selectLockedCells="1" selectUnlockedCells="1"/>
  <mergeCells count="1">
    <mergeCell ref="A4:H4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Heusler</dc:creator>
  <cp:keywords/>
  <dc:description/>
  <cp:lastModifiedBy/>
  <cp:lastPrinted>2003-09-04T11:33:37Z</cp:lastPrinted>
  <dcterms:created xsi:type="dcterms:W3CDTF">2001-09-10T18:52:48Z</dcterms:created>
  <dcterms:modified xsi:type="dcterms:W3CDTF">2012-07-26T13:37:09Z</dcterms:modified>
  <cp:category/>
  <cp:version/>
  <cp:contentType/>
  <cp:contentStatus/>
  <cp:revision>1</cp:revision>
</cp:coreProperties>
</file>